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  <sheet state="visible" name="Foglio3" sheetId="3" r:id="rId6"/>
  </sheets>
  <definedNames/>
  <calcPr/>
  <extLst>
    <ext uri="GoogleSheetsCustomDataVersion2">
      <go:sheetsCustomData xmlns:go="http://customooxmlschemas.google.com/" r:id="rId7" roundtripDataChecksum="YRfCVaAUd+/iE4VtwUnmZSp9pkupY7n3sf0gOJQcwsI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ID#AAAAvw3fSI8
Rossella Gobbo    (2023-05-03 06:02:51)
inserire totale progetto</t>
      </text>
    </comment>
  </commentList>
  <extLst>
    <ext uri="GoogleSheetsCustomDataVersion2">
      <go:sheetsCustomData xmlns:go="http://customooxmlschemas.google.com/" r:id="rId1" roundtripDataSignature="AMtx7mgaWyqchzGlMtSFYOUMCtuVFH93Qw=="/>
    </ext>
  </extLst>
</comments>
</file>

<file path=xl/sharedStrings.xml><?xml version="1.0" encoding="utf-8"?>
<sst xmlns="http://schemas.openxmlformats.org/spreadsheetml/2006/main" count="28" uniqueCount="24">
  <si>
    <t>FINANZIAMENTO</t>
  </si>
  <si>
    <t>LORDO</t>
  </si>
  <si>
    <t>IMPONIBILE</t>
  </si>
  <si>
    <t>ATTREZZATURE</t>
  </si>
  <si>
    <t>ARREDI</t>
  </si>
  <si>
    <t>ADATTAMENTI</t>
  </si>
  <si>
    <t>SPESE OPERATIVE</t>
  </si>
  <si>
    <t xml:space="preserve">VAI AL FOGLIO 2 </t>
  </si>
  <si>
    <t xml:space="preserve">TOTALE SPESE AMMINISTRATIVE </t>
  </si>
  <si>
    <t>%</t>
  </si>
  <si>
    <t>PROGETTAZIONE ESTERNA</t>
  </si>
  <si>
    <t>COSTO ORARIO LS</t>
  </si>
  <si>
    <t>ORE</t>
  </si>
  <si>
    <t>PROJECT MANAGER</t>
  </si>
  <si>
    <t>PROGETT.DIDATTICA</t>
  </si>
  <si>
    <t>doc</t>
  </si>
  <si>
    <t>PROGETT.TECNICA</t>
  </si>
  <si>
    <t>SUPPORTO RUP INTERNO</t>
  </si>
  <si>
    <t>dsga</t>
  </si>
  <si>
    <t>COLLAUDO</t>
  </si>
  <si>
    <t>ALLESTIMENTO</t>
  </si>
  <si>
    <t>CS</t>
  </si>
  <si>
    <t>AT-AA</t>
  </si>
  <si>
    <t xml:space="preserve">MASSIMALI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</si>
</sst>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1" numFmtId="4" xfId="0" applyAlignment="1" applyBorder="1" applyFont="1" applyNumberFormat="1">
      <alignment readingOrder="0"/>
    </xf>
    <xf borderId="4" fillId="0" fontId="3" numFmtId="0" xfId="0" applyBorder="1" applyFont="1"/>
    <xf borderId="4" fillId="0" fontId="1" numFmtId="0" xfId="0" applyBorder="1" applyFont="1"/>
    <xf borderId="4" fillId="0" fontId="3" numFmtId="4" xfId="0" applyBorder="1" applyFont="1" applyNumberFormat="1"/>
    <xf borderId="0" fillId="0" fontId="4" numFmtId="0" xfId="0" applyAlignment="1" applyFont="1">
      <alignment shrinkToFit="0" wrapText="1"/>
    </xf>
    <xf borderId="4" fillId="0" fontId="1" numFmtId="4" xfId="0" applyBorder="1" applyFont="1" applyNumberFormat="1"/>
    <xf borderId="0" fillId="0" fontId="3" numFmtId="0" xfId="0" applyFont="1"/>
    <xf borderId="0" fillId="0" fontId="1" numFmtId="4" xfId="0" applyFont="1" applyNumberFormat="1"/>
    <xf borderId="0" fillId="0" fontId="3" numFmtId="4" xfId="0" applyFont="1" applyNumberFormat="1"/>
    <xf borderId="0" fillId="0" fontId="4" numFmtId="0" xfId="0" applyFont="1"/>
    <xf borderId="0" fillId="0" fontId="1" numFmtId="0" xfId="0" applyFont="1"/>
    <xf borderId="0" fillId="0" fontId="4" numFmtId="4" xfId="0" applyFont="1" applyNumberFormat="1"/>
    <xf borderId="0" fillId="0" fontId="4" numFmtId="0" xfId="0" applyAlignment="1" applyFont="1">
      <alignment horizontal="center"/>
    </xf>
    <xf borderId="4" fillId="0" fontId="3" numFmtId="2" xfId="0" applyBorder="1" applyFont="1" applyNumberFormat="1"/>
    <xf borderId="4" fillId="0" fontId="1" numFmtId="0" xfId="0" applyAlignment="1" applyBorder="1" applyFont="1">
      <alignment horizontal="center"/>
    </xf>
    <xf borderId="4" fillId="0" fontId="3" numFmtId="164" xfId="0" applyBorder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8.71"/>
    <col customWidth="1" min="3" max="3" width="11.29"/>
    <col customWidth="1" min="4" max="4" width="12.29"/>
    <col customWidth="1" min="5" max="5" width="14.0"/>
    <col customWidth="1" min="6" max="26" width="8.71"/>
  </cols>
  <sheetData>
    <row r="1" ht="14.25" customHeight="1">
      <c r="A1" s="1" t="s">
        <v>0</v>
      </c>
      <c r="B1" s="2"/>
      <c r="C1" s="2"/>
      <c r="D1" s="3"/>
      <c r="E1" s="4">
        <v>80689.65</v>
      </c>
    </row>
    <row r="2" ht="24.75" customHeight="1">
      <c r="A2" s="5"/>
      <c r="B2" s="5"/>
      <c r="C2" s="6" t="s">
        <v>1</v>
      </c>
      <c r="D2" s="6" t="s">
        <v>2</v>
      </c>
      <c r="E2" s="5"/>
    </row>
    <row r="3" ht="24.75" customHeight="1">
      <c r="A3" s="6" t="s">
        <v>3</v>
      </c>
      <c r="B3" s="6">
        <v>60.0</v>
      </c>
      <c r="C3" s="7">
        <f>E1*60%</f>
        <v>48413.79</v>
      </c>
      <c r="D3" s="7">
        <f>C3*100/122</f>
        <v>39683.43443</v>
      </c>
      <c r="E3" s="5"/>
    </row>
    <row r="4" ht="24.75" customHeight="1">
      <c r="A4" s="6"/>
      <c r="B4" s="6"/>
      <c r="C4" s="7"/>
      <c r="D4" s="7"/>
      <c r="E4" s="5"/>
    </row>
    <row r="5" ht="24.75" customHeight="1">
      <c r="A5" s="6" t="s">
        <v>4</v>
      </c>
      <c r="B5" s="6">
        <v>20.0</v>
      </c>
      <c r="C5" s="7">
        <f>E1*20%</f>
        <v>16137.93</v>
      </c>
      <c r="D5" s="7">
        <f>C5*100/122</f>
        <v>13227.81148</v>
      </c>
      <c r="E5" s="5"/>
    </row>
    <row r="6" ht="24.75" customHeight="1">
      <c r="A6" s="6"/>
      <c r="B6" s="6"/>
      <c r="C6" s="7"/>
      <c r="D6" s="7"/>
      <c r="E6" s="5"/>
      <c r="H6" s="8"/>
    </row>
    <row r="7" ht="24.75" customHeight="1">
      <c r="A7" s="6" t="s">
        <v>5</v>
      </c>
      <c r="B7" s="6">
        <v>10.0</v>
      </c>
      <c r="C7" s="7">
        <f>E1*10%</f>
        <v>8068.965</v>
      </c>
      <c r="D7" s="7">
        <f>C7*100/122</f>
        <v>6613.905738</v>
      </c>
      <c r="E7" s="5"/>
    </row>
    <row r="8" ht="24.75" customHeight="1">
      <c r="A8" s="6"/>
      <c r="B8" s="6"/>
      <c r="C8" s="7"/>
      <c r="D8" s="7"/>
      <c r="E8" s="5"/>
    </row>
    <row r="9" ht="24.75" customHeight="1">
      <c r="A9" s="6" t="s">
        <v>6</v>
      </c>
      <c r="B9" s="6">
        <v>10.0</v>
      </c>
      <c r="C9" s="7">
        <f>E1*10%</f>
        <v>8068.965</v>
      </c>
      <c r="D9" s="7"/>
      <c r="E9" s="5"/>
    </row>
    <row r="10" ht="24.75" customHeight="1">
      <c r="A10" s="5"/>
      <c r="B10" s="5"/>
      <c r="C10" s="9">
        <f>SUM(C3:C9)</f>
        <v>80689.65</v>
      </c>
      <c r="D10" s="7"/>
      <c r="E10" s="5"/>
    </row>
    <row r="11" ht="24.75" customHeight="1">
      <c r="A11" s="10"/>
      <c r="B11" s="10"/>
      <c r="C11" s="11"/>
      <c r="D11" s="12"/>
      <c r="E11" s="10"/>
    </row>
    <row r="12" ht="14.25" customHeight="1">
      <c r="I12" s="8"/>
    </row>
    <row r="13" ht="14.25" customHeight="1"/>
    <row r="14" ht="14.25" customHeight="1"/>
    <row r="15" ht="14.25" customHeight="1">
      <c r="A15" s="13" t="s">
        <v>7</v>
      </c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1:D1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8.71"/>
    <col customWidth="1" min="3" max="3" width="9.0"/>
    <col customWidth="1" min="4" max="4" width="11.14"/>
    <col customWidth="1" min="5" max="5" width="19.0"/>
    <col customWidth="1" min="6" max="26" width="8.71"/>
  </cols>
  <sheetData>
    <row r="1" ht="14.25" customHeight="1">
      <c r="A1" s="13" t="s">
        <v>8</v>
      </c>
      <c r="C1" s="14"/>
      <c r="D1" s="14"/>
      <c r="E1" s="15">
        <f>Foglio1!C9</f>
        <v>8068.965</v>
      </c>
    </row>
    <row r="2" ht="14.25" customHeight="1">
      <c r="C2" s="14"/>
      <c r="D2" s="14"/>
    </row>
    <row r="3" ht="14.25" customHeight="1">
      <c r="B3" s="16" t="s">
        <v>9</v>
      </c>
      <c r="C3" s="14" t="s">
        <v>1</v>
      </c>
      <c r="D3" s="14" t="s">
        <v>2</v>
      </c>
    </row>
    <row r="4" ht="14.25" customHeight="1">
      <c r="A4" s="6" t="s">
        <v>10</v>
      </c>
      <c r="B4" s="5">
        <v>30.0</v>
      </c>
      <c r="C4" s="7">
        <f>E1*B4%</f>
        <v>2420.6895</v>
      </c>
      <c r="D4" s="17">
        <f>C4*100/122</f>
        <v>1984.171721</v>
      </c>
      <c r="E4" s="5" t="s">
        <v>11</v>
      </c>
    </row>
    <row r="5" ht="14.25" customHeight="1">
      <c r="A5" s="6"/>
      <c r="B5" s="5"/>
      <c r="C5" s="7"/>
      <c r="D5" s="18" t="s">
        <v>12</v>
      </c>
      <c r="E5" s="5"/>
    </row>
    <row r="6" ht="14.25" customHeight="1">
      <c r="A6" s="6"/>
      <c r="B6" s="5"/>
      <c r="C6" s="7"/>
      <c r="D6" s="19"/>
      <c r="E6" s="17"/>
    </row>
    <row r="7" ht="14.25" customHeight="1">
      <c r="A7" s="6" t="s">
        <v>13</v>
      </c>
      <c r="B7" s="5">
        <v>15.0</v>
      </c>
      <c r="C7" s="7">
        <f>E1*B7%</f>
        <v>1210.34475</v>
      </c>
      <c r="D7" s="19">
        <f>C7/E7</f>
        <v>36.48363979</v>
      </c>
      <c r="E7" s="17">
        <f>25+(25*32.7%)</f>
        <v>33.175</v>
      </c>
    </row>
    <row r="8" ht="14.25" customHeight="1">
      <c r="A8" s="6"/>
      <c r="B8" s="5"/>
      <c r="C8" s="7"/>
      <c r="D8" s="19"/>
      <c r="E8" s="17"/>
    </row>
    <row r="9" ht="14.25" customHeight="1">
      <c r="A9" s="6" t="s">
        <v>14</v>
      </c>
      <c r="B9" s="5">
        <v>4.0</v>
      </c>
      <c r="C9" s="7">
        <f>E1*B9%</f>
        <v>322.7586</v>
      </c>
      <c r="D9" s="19">
        <f t="shared" ref="D9:D11" si="1">C9/E9</f>
        <v>12.63737666</v>
      </c>
      <c r="E9" s="17">
        <v>25.54</v>
      </c>
      <c r="F9" s="13" t="s">
        <v>15</v>
      </c>
    </row>
    <row r="10" ht="14.25" customHeight="1">
      <c r="A10" s="6" t="s">
        <v>16</v>
      </c>
      <c r="B10" s="5">
        <v>7.0</v>
      </c>
      <c r="C10" s="7">
        <f>E1*B10%</f>
        <v>564.82755</v>
      </c>
      <c r="D10" s="19">
        <f t="shared" si="1"/>
        <v>22.11540916</v>
      </c>
      <c r="E10" s="17">
        <v>25.54</v>
      </c>
      <c r="F10" s="13" t="s">
        <v>15</v>
      </c>
    </row>
    <row r="11" ht="14.25" customHeight="1">
      <c r="A11" s="6" t="s">
        <v>17</v>
      </c>
      <c r="B11" s="5">
        <v>10.0</v>
      </c>
      <c r="C11" s="7">
        <f>Foglio1!C9*B11%</f>
        <v>806.8965</v>
      </c>
      <c r="D11" s="19">
        <f t="shared" si="1"/>
        <v>29.88505556</v>
      </c>
      <c r="E11" s="17">
        <v>27.0</v>
      </c>
      <c r="F11" s="13" t="s">
        <v>18</v>
      </c>
    </row>
    <row r="12" ht="14.25" customHeight="1">
      <c r="A12" s="6"/>
      <c r="B12" s="5"/>
      <c r="C12" s="7"/>
      <c r="D12" s="19"/>
      <c r="E12" s="17"/>
    </row>
    <row r="13" ht="14.25" customHeight="1">
      <c r="A13" s="6" t="s">
        <v>19</v>
      </c>
      <c r="B13" s="5">
        <v>7.0</v>
      </c>
      <c r="C13" s="7">
        <f>E1*B13%</f>
        <v>564.82755</v>
      </c>
      <c r="D13" s="19">
        <f t="shared" ref="D13:D15" si="2">C13/E13</f>
        <v>22.11540916</v>
      </c>
      <c r="E13" s="17">
        <v>25.54</v>
      </c>
    </row>
    <row r="14" ht="14.25" customHeight="1">
      <c r="A14" s="6" t="s">
        <v>20</v>
      </c>
      <c r="B14" s="5">
        <v>5.0</v>
      </c>
      <c r="C14" s="7">
        <f>E1*B14%</f>
        <v>403.44825</v>
      </c>
      <c r="D14" s="19">
        <f t="shared" si="2"/>
        <v>22.10675342</v>
      </c>
      <c r="E14" s="17">
        <v>18.25</v>
      </c>
      <c r="F14" s="13" t="s">
        <v>21</v>
      </c>
    </row>
    <row r="15" ht="14.25" customHeight="1">
      <c r="A15" s="6" t="s">
        <v>20</v>
      </c>
      <c r="B15" s="5">
        <v>10.0</v>
      </c>
      <c r="C15" s="7">
        <f>E1*B15%</f>
        <v>806.8965</v>
      </c>
      <c r="D15" s="19">
        <f t="shared" si="2"/>
        <v>38.11509211</v>
      </c>
      <c r="E15" s="17">
        <v>21.17</v>
      </c>
      <c r="F15" s="13" t="s">
        <v>22</v>
      </c>
    </row>
    <row r="16" ht="14.25" customHeight="1">
      <c r="A16" s="5"/>
      <c r="B16" s="5"/>
      <c r="C16" s="5"/>
      <c r="D16" s="5"/>
      <c r="E16" s="17"/>
    </row>
    <row r="17" ht="14.25" customHeight="1">
      <c r="B17" s="13">
        <f t="shared" ref="B17:C17" si="3">SUM(B4:B15)</f>
        <v>88</v>
      </c>
      <c r="C17" s="11">
        <f t="shared" si="3"/>
        <v>7100.6892</v>
      </c>
    </row>
    <row r="18" ht="14.25" customHeight="1"/>
    <row r="19" ht="14.25" customHeight="1"/>
    <row r="20" ht="14.25" customHeight="1">
      <c r="A20" s="13" t="s">
        <v>23</v>
      </c>
      <c r="C20" s="15">
        <f>E1-C17</f>
        <v>968.2758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2023-04-01T14:53:38Z</dcterms:created>
  <dc:creator>Utente</dc:creator>
</cp:coreProperties>
</file>